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ofnottm-my.sharepoint.com/personal/efybh3_nottingham_ac_uk/Documents/Greenpower/Hardware/Ajax Hardware Designs/Ajax 2 V4/"/>
    </mc:Choice>
  </mc:AlternateContent>
  <xr:revisionPtr revIDLastSave="265" documentId="8_{B1188247-939F-431D-B641-B00BAA9B6335}" xr6:coauthVersionLast="47" xr6:coauthVersionMax="47" xr10:uidLastSave="{39C2DBAF-5B8C-4F94-B686-9AF49BE88D8C}"/>
  <bookViews>
    <workbookView xWindow="28680" yWindow="-120" windowWidth="29040" windowHeight="15720" xr2:uid="{D9C0E0DD-BE36-471F-A157-2480875E5D8E}"/>
  </bookViews>
  <sheets>
    <sheet name="Ajax 2 V4 parts" sheetId="2" r:id="rId1"/>
  </sheets>
  <definedNames>
    <definedName name="ExternalData_1" localSheetId="0" hidden="1">'Ajax 2 V4 parts'!$A$4:$J$44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2" l="1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4" i="2"/>
  <c r="H35" i="2"/>
  <c r="H36" i="2"/>
  <c r="H37" i="2"/>
  <c r="H38" i="2"/>
  <c r="H39" i="2"/>
  <c r="H40" i="2"/>
  <c r="H41" i="2"/>
  <c r="H42" i="2"/>
  <c r="H43" i="2"/>
  <c r="H44" i="2"/>
  <c r="H46" i="2" l="1"/>
  <c r="G52" i="2" s="1"/>
  <c r="G54" i="2" l="1"/>
  <c r="G57" i="2" s="1"/>
  <c r="G58" i="2"/>
  <c r="G60" i="2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D28E105-FEAE-4B4F-8B5C-963F5285152C}" keepAlive="1" name="Query - Ajax 2 V4 parts" description="Connection to the 'Ajax 2 V4 parts' query in the workbook." type="5" refreshedVersion="8" background="1" saveData="1">
    <dbPr connection="Provider=Microsoft.Mashup.OleDb.1;Data Source=$Workbook$;Location=&quot;Ajax 2 V4 parts&quot;;Extended Properties=&quot;&quot;" command="SELECT * FROM [Ajax 2 V4 parts]"/>
  </connection>
</connections>
</file>

<file path=xl/sharedStrings.xml><?xml version="1.0" encoding="utf-8"?>
<sst xmlns="http://schemas.openxmlformats.org/spreadsheetml/2006/main" count="262" uniqueCount="191">
  <si>
    <t>Reference</t>
  </si>
  <si>
    <t>Value</t>
  </si>
  <si>
    <t>C1</t>
  </si>
  <si>
    <t>2.2m</t>
  </si>
  <si>
    <t>C2</t>
  </si>
  <si>
    <t>10u</t>
  </si>
  <si>
    <t>C3, C4</t>
  </si>
  <si>
    <t>470u</t>
  </si>
  <si>
    <t>C5, C7</t>
  </si>
  <si>
    <t>100n</t>
  </si>
  <si>
    <t>C6, C10, C11</t>
  </si>
  <si>
    <t>1u</t>
  </si>
  <si>
    <t>C8</t>
  </si>
  <si>
    <t>C9</t>
  </si>
  <si>
    <t>D1</t>
  </si>
  <si>
    <t>LED</t>
  </si>
  <si>
    <t>D2, D3</t>
  </si>
  <si>
    <t>1N4007</t>
  </si>
  <si>
    <t>F1, F2</t>
  </si>
  <si>
    <t>5A</t>
  </si>
  <si>
    <t>HS1, HS2</t>
  </si>
  <si>
    <t>Heatsink_Pad_2Pin</t>
  </si>
  <si>
    <t>J5</t>
  </si>
  <si>
    <t>3V3 I2C</t>
  </si>
  <si>
    <t>J6</t>
  </si>
  <si>
    <t>RPM</t>
  </si>
  <si>
    <t>J7</t>
  </si>
  <si>
    <t xml:space="preserve">SD Card </t>
  </si>
  <si>
    <t>J8</t>
  </si>
  <si>
    <t>Throttle</t>
  </si>
  <si>
    <t>J9</t>
  </si>
  <si>
    <t>Extended Peripherals</t>
  </si>
  <si>
    <t>J10</t>
  </si>
  <si>
    <t xml:space="preserve">Fan </t>
  </si>
  <si>
    <t>J11</t>
  </si>
  <si>
    <t>ADS1115</t>
  </si>
  <si>
    <t>J12</t>
  </si>
  <si>
    <t>5V I2C</t>
  </si>
  <si>
    <t>J13</t>
  </si>
  <si>
    <t>Mode</t>
  </si>
  <si>
    <t>Q1, Q3</t>
  </si>
  <si>
    <t>2N7000</t>
  </si>
  <si>
    <t>Q2, Q4</t>
  </si>
  <si>
    <t>Q5, Q7</t>
  </si>
  <si>
    <t>Fly FET</t>
  </si>
  <si>
    <t>Q6, Q8</t>
  </si>
  <si>
    <t>Drive FET</t>
  </si>
  <si>
    <t>Q9</t>
  </si>
  <si>
    <t>Fan FET</t>
  </si>
  <si>
    <t>R1</t>
  </si>
  <si>
    <t>R2, R7</t>
  </si>
  <si>
    <t>10K</t>
  </si>
  <si>
    <t>R4, R5, R11, R12</t>
  </si>
  <si>
    <t>4.7K</t>
  </si>
  <si>
    <t>R6</t>
  </si>
  <si>
    <t>R9, R17</t>
  </si>
  <si>
    <t>R13-R16, R19</t>
  </si>
  <si>
    <t>47R</t>
  </si>
  <si>
    <t>R21, R22</t>
  </si>
  <si>
    <t>*10K*</t>
  </si>
  <si>
    <t>U1</t>
  </si>
  <si>
    <t>L7812</t>
  </si>
  <si>
    <t>http://www.st.com/content/ccc/resource/technical/document/datasheet/41/4f/b3/b0/12/d4/47/88/CD00000444.pdf/files/CD00000444.pdf/jcr:content/translations/en.CD00000444.pdf</t>
  </si>
  <si>
    <t>U2</t>
  </si>
  <si>
    <t>TSR 1-2450</t>
  </si>
  <si>
    <t>http://ww1.microchip.com/downloads/en/devicedoc/22056b.pdf</t>
  </si>
  <si>
    <t>U3</t>
  </si>
  <si>
    <t>U4</t>
  </si>
  <si>
    <t>IR2111</t>
  </si>
  <si>
    <t>https://www.infineon.com/dgdl/ir2111.pdf?fileId=5546d462533600a4015355c810e51682</t>
  </si>
  <si>
    <t>U5</t>
  </si>
  <si>
    <t>ACS758</t>
  </si>
  <si>
    <t>http://www.allegromicro.com/~/media/Files/Datasheets/ACS758-Datasheet.ashx?la=en</t>
  </si>
  <si>
    <t xml:space="preserve">Distributor </t>
  </si>
  <si>
    <t>SubTotal</t>
  </si>
  <si>
    <t>Distributor Number</t>
  </si>
  <si>
    <t>RS Components</t>
  </si>
  <si>
    <t>715-2990</t>
  </si>
  <si>
    <t>https://docs.rs-online.com/c3ef/0900766b813ecf2a.pdf</t>
  </si>
  <si>
    <t>UPW1J222MHD</t>
  </si>
  <si>
    <t>Price (Inc. VAT)</t>
  </si>
  <si>
    <t>QTY</t>
  </si>
  <si>
    <t>715-2903</t>
  </si>
  <si>
    <t>UPW1J100MDD</t>
  </si>
  <si>
    <t>711-1615</t>
  </si>
  <si>
    <t>RS PRO</t>
  </si>
  <si>
    <t>https://docs.rs-online.com/7168/0900766b81581725.pdf</t>
  </si>
  <si>
    <t>https://docs.rs-online.com/f8c7/A700000008825580.pdf</t>
  </si>
  <si>
    <t>839-7383</t>
  </si>
  <si>
    <t>https://docs.rs-online.com/fe19/0900766b815d356f.pdf</t>
  </si>
  <si>
    <t>811-8364</t>
  </si>
  <si>
    <t>RCER71H105K2K1H03B</t>
  </si>
  <si>
    <t>https://docs.rs-online.com/95f2/0900766b812da063.pdf</t>
  </si>
  <si>
    <t>334-300</t>
  </si>
  <si>
    <t>B32529C1104J000</t>
  </si>
  <si>
    <t>https://docs.rs-online.com/a0f5/0900766b81399a3f.pdf</t>
  </si>
  <si>
    <t>590-569</t>
  </si>
  <si>
    <t>HLMP-4719</t>
  </si>
  <si>
    <t>https://docs.rs-online.com/f73b/0900766b814f49a4.pdf</t>
  </si>
  <si>
    <t>649-1143</t>
  </si>
  <si>
    <t>1N4007RLG</t>
  </si>
  <si>
    <t>https://docs.rs-online.com/21a6/0900766b8138594f.pdf</t>
  </si>
  <si>
    <t>Amazon</t>
  </si>
  <si>
    <t>https://www.amazon.co.uk/gp/product/B09BQNYFDT/ref=ewc_pr_img_2?smid=AIF4G7PLKBOZY&amp;psc=1</t>
  </si>
  <si>
    <t>TO-220 Aluminum Heatsink</t>
  </si>
  <si>
    <t>N/A</t>
  </si>
  <si>
    <t>J1, J2, J3, J4</t>
  </si>
  <si>
    <t>Batt +24, +24, M-, GND</t>
  </si>
  <si>
    <t>122-4989</t>
  </si>
  <si>
    <t>https://docs.rs-online.com/0f4e/0900766b814ffbc7.pdf</t>
  </si>
  <si>
    <t>Notes</t>
  </si>
  <si>
    <t>100V complete overkill but it was cheap so meh.</t>
  </si>
  <si>
    <t>Any 5mm LED with appropriate current limiting resistor.</t>
  </si>
  <si>
    <t>RS website says it is a M4 size shank but it is actually M5 (See datasheet).</t>
  </si>
  <si>
    <t>Cost is the price the whole box of connectors divided by the total number in the box.</t>
  </si>
  <si>
    <t>https://www.amazon.co.uk/gp/product/B07CTH46S7/ref=ppx_yo_dt_b_asin_title_o03_s00?ie=UTF8&amp;th=1</t>
  </si>
  <si>
    <t>JST-XHP Connector Kit</t>
  </si>
  <si>
    <t xml:space="preserve">SD Card Module </t>
  </si>
  <si>
    <t>251-4337</t>
  </si>
  <si>
    <t>https://docs.rs-online.com/af0e/0900766b81584a8d.pdf</t>
  </si>
  <si>
    <t>Optional Component if you wish to solder wires to spare pins instead.</t>
  </si>
  <si>
    <t>https://docs.rs-online.com/2fe1/0900766b8157a56e.pdf</t>
  </si>
  <si>
    <t>Again, optional connector to allow for a soldered connection.</t>
  </si>
  <si>
    <t>494-8906</t>
  </si>
  <si>
    <t>ADS1115 ADC Module</t>
  </si>
  <si>
    <t>Manufacturer Number/Product Name</t>
  </si>
  <si>
    <t>https://www.ebay.co.uk/sch/i.html?_from=R40&amp;_trksid=p2047675.m570.l1313&amp;_nkw=ADS1115&amp;_sacat=0</t>
  </si>
  <si>
    <t xml:space="preserve">Ebay listing might change, any similar ADS1115 module will do (usually blue). </t>
  </si>
  <si>
    <t>2N7000TA</t>
  </si>
  <si>
    <t>739-0224</t>
  </si>
  <si>
    <t xml:space="preserve">The 'TA' in 2N7000'TA' is the wider legged model. </t>
  </si>
  <si>
    <t>https://docs.rs-online.com/c17b/0900766b80f9a390.pdf</t>
  </si>
  <si>
    <t>Components Total</t>
  </si>
  <si>
    <t>ESP32-DEVKITC-V4</t>
  </si>
  <si>
    <t>https://docs.espressif.com/projects/esp-idf/en/latest/esp32/hw-reference/esp32/get-started-devkitc.html</t>
  </si>
  <si>
    <t>168-7135</t>
  </si>
  <si>
    <t>L7812CV-DG</t>
  </si>
  <si>
    <t>666-4379</t>
  </si>
  <si>
    <t>541-0654</t>
  </si>
  <si>
    <t>IR2111PBF</t>
  </si>
  <si>
    <t>Mouser</t>
  </si>
  <si>
    <t>250-758LCB100UPFFT</t>
  </si>
  <si>
    <t>ACS758LCB-100U-PFF-T</t>
  </si>
  <si>
    <t>56-ESP32-DEVKITC32E</t>
  </si>
  <si>
    <t>ESP32-DevKitC-32E</t>
  </si>
  <si>
    <t>Seems overkill but purposly derated to managed power dissipation on small board.</t>
  </si>
  <si>
    <t>Use mosfets that are well above 80V and 80A with a RDS(on) lower than 10 milliOhm.</t>
  </si>
  <si>
    <t>SUP70040E-GE3</t>
  </si>
  <si>
    <t>Farnell</t>
  </si>
  <si>
    <t>https://www.vishay.com/docs/62996/sup70040e.pdf</t>
  </si>
  <si>
    <t>https://www.infineon.com/dgdl/irliz34npbf.pdf?fileId=5546d462533600a4015356641f7825c9</t>
  </si>
  <si>
    <t>IRLIZ34NPBF</t>
  </si>
  <si>
    <t>510R</t>
  </si>
  <si>
    <t>https://www.koaglobal.com/-/media/Files/KOA_Global/EN/product/commonpdf/cf.pdf</t>
  </si>
  <si>
    <t>https://www.farnell.com/datasheets/3436052.pdf</t>
  </si>
  <si>
    <t>R3, R8,  R20, R23, R24</t>
  </si>
  <si>
    <t>R10, R18,</t>
  </si>
  <si>
    <t xml:space="preserve">10K (0.1%) </t>
  </si>
  <si>
    <t>80.6K (0.1%)</t>
  </si>
  <si>
    <t>MFP-25BRD52-10K</t>
  </si>
  <si>
    <t>Do not change value, specifically picked to work with 12V and low response time.</t>
  </si>
  <si>
    <t>https://www.farnell.com/datasheets/3689367.pdf</t>
  </si>
  <si>
    <t>MCF 0.25W 10K</t>
  </si>
  <si>
    <t>PCB Kit</t>
  </si>
  <si>
    <t>PCB</t>
  </si>
  <si>
    <t>Raw copper wire</t>
  </si>
  <si>
    <t xml:space="preserve">3D Printed Box </t>
  </si>
  <si>
    <t>Total Kit Price</t>
  </si>
  <si>
    <t>PCB Kit Sub Total</t>
  </si>
  <si>
    <t>Components</t>
  </si>
  <si>
    <t>Grand Total</t>
  </si>
  <si>
    <t>Profit (15%)</t>
  </si>
  <si>
    <t>CFR-25JR-52-4K7</t>
  </si>
  <si>
    <t>https://4donline.ihs.com/images/VipMasterIC/IC/YAGO/YAGO-S-A0013264636/YAGO-S-A0013264636-1.pdf?hkey=6D3A4C79FDBF58556ACFDE234799DDF0</t>
  </si>
  <si>
    <t>47K (1%)</t>
  </si>
  <si>
    <t>MF25 47K</t>
  </si>
  <si>
    <t>https://www.farnell.com/datasheets/2860633.pdf</t>
  </si>
  <si>
    <t>https://www.amazon.co.uk/gp/product/B08P5JJDZK/ref=ewc_pr_img_1?smid=A19VQ1SN4ZXLJG&amp;psc=1</t>
  </si>
  <si>
    <t>Datasheet/Link</t>
  </si>
  <si>
    <t>CFR-25JT-52-47R</t>
  </si>
  <si>
    <t>https://www.farnell.com/datasheets/3046079.pdf</t>
  </si>
  <si>
    <t>754-6954</t>
  </si>
  <si>
    <t>YR1B80K6CC</t>
  </si>
  <si>
    <t>https://docs.rs-online.com/4063/0900766b810706c2.pdf</t>
  </si>
  <si>
    <t xml:space="preserve">Ajax 2 V4 Parts List </t>
  </si>
  <si>
    <t>712-7496</t>
  </si>
  <si>
    <t>RKEF250</t>
  </si>
  <si>
    <t>https://docs.rs-online.com/11a2/0900766b80eae884.pdf</t>
  </si>
  <si>
    <t>MFR-25FTE52-510R</t>
  </si>
  <si>
    <t>680R</t>
  </si>
  <si>
    <t>LR0204F680R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</si>
</sst>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11"/>
      <color rgb="FF0F1111"/>
      <name val="Arial"/>
      <family val="2"/>
    </font>
    <font>
      <b/>
      <sz val="11"/>
      <color rgb="FF333333"/>
      <name val="Arial"/>
      <family val="2"/>
    </font>
    <font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0">
    <xf numFmtId="0" fontId="0" fillId="0" borderId="0" xfId="0"/>
    <xf numFmtId="0" fontId="1" fillId="0" borderId="0" xfId="1" applyNumberFormat="1"/>
    <xf numFmtId="164" fontId="0" fillId="0" borderId="0" xfId="0" applyNumberFormat="1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0" fontId="3" fillId="6" borderId="0" xfId="0" applyFont="1" applyFill="1"/>
    <xf numFmtId="164" fontId="0" fillId="6" borderId="0" xfId="0" applyNumberFormat="1" applyFill="1" applyAlignment="1">
      <alignment horizontal="center"/>
    </xf>
    <xf numFmtId="0" fontId="0" fillId="6" borderId="0" xfId="0" applyFill="1"/>
    <xf numFmtId="0" fontId="2" fillId="6" borderId="0" xfId="0" applyFont="1" applyFill="1"/>
    <xf numFmtId="0" fontId="0" fillId="6" borderId="0" xfId="0" applyFill="1" applyAlignment="1">
      <alignment horizontal="center"/>
    </xf>
    <xf numFmtId="164" fontId="2" fillId="6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12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1" fillId="0" borderId="0" xfId="1"/>
    <xf numFmtId="0" fontId="7" fillId="6" borderId="1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10">
    <dxf>
      <numFmt numFmtId="0" formatCode="General"/>
    </dxf>
    <dxf>
      <numFmt numFmtId="0" formatCode="General"/>
    </dxf>
    <dxf>
      <numFmt numFmtId="164" formatCode="&quot;£&quot;#,##0.00"/>
      <alignment horizontal="center" vertical="bottom" textRotation="0" wrapText="0" indent="0" justifyLastLine="0" shrinkToFit="0" readingOrder="0"/>
    </dxf>
    <dxf>
      <numFmt numFmtId="164" formatCode="&quot;£&quot;#,##0.00"/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</font>
      <numFmt numFmtId="0" formatCode="General"/>
      <alignment horizont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</font>
      <numFmt numFmtId="0" formatCode="General"/>
      <alignment horizontal="center" textRotation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connections" Target="connections.xml"/><Relationship Id="rId7" Type="http://schemas.openxmlformats.org/officeDocument/2006/relationships/calcChain" Target="calcChai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761E3441-1F15-4AE9-9596-D537C3D1E9ED}" autoFormatId="16" applyNumberFormats="0" applyBorderFormats="0" applyFontFormats="0" applyPatternFormats="0" applyAlignmentFormats="0" applyWidthHeightFormats="0">
  <queryTableRefresh nextId="13">
    <queryTableFields count="10">
      <queryTableField id="1" name="Reference" tableColumnId="1"/>
      <queryTableField id="11" dataBound="0" tableColumnId="11"/>
      <queryTableField id="2" name="Value" tableColumnId="2"/>
      <queryTableField id="6" dataBound="0" tableColumnId="6"/>
      <queryTableField id="10" dataBound="0" tableColumnId="10"/>
      <queryTableField id="7" dataBound="0" tableColumnId="7"/>
      <queryTableField id="8" dataBound="0" tableColumnId="8"/>
      <queryTableField id="9" dataBound="0" tableColumnId="9"/>
      <queryTableField id="12" dataBound="0" tableColumnId="12"/>
      <queryTableField id="4" name="Datasheet" tableColumnId="4"/>
    </queryTableFields>
    <queryTableDeletedFields count="2">
      <deletedField name="Qty"/>
      <deletedField name="Footprint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EB3C1F1-7310-422C-AA1D-AADB75262A8D}" name="Ajax_2_V4_parts" displayName="Ajax_2_V4_parts" ref="A4:J44" tableType="queryTable" totalsRowShown="0">
  <autoFilter ref="A4:J44" xr:uid="{3EB3C1F1-7310-422C-AA1D-AADB75262A8D}"/>
  <tableColumns count="10">
    <tableColumn id="1" xr3:uid="{EA8FEB8A-798B-4D83-843B-0550C7E08ACE}" uniqueName="1" name="Reference" queryTableFieldId="1" dataDxfId="9"/>
    <tableColumn id="11" xr3:uid="{53E413FA-0500-4DA9-B7C3-640B3573A8EA}" uniqueName="11" name="QTY" queryTableFieldId="11" dataDxfId="8"/>
    <tableColumn id="2" xr3:uid="{031F126A-C969-4EF9-BF8F-5042C814E0BB}" uniqueName="2" name="Value" queryTableFieldId="2" dataDxfId="7"/>
    <tableColumn id="6" xr3:uid="{047FA2BB-A8C0-483E-82AF-33A4FF2F91E3}" uniqueName="6" name="Distributor " queryTableFieldId="6" dataDxfId="6"/>
    <tableColumn id="10" xr3:uid="{F47E66D1-F97B-4184-B768-90B89F978CF4}" uniqueName="10" name="Distributor Number" queryTableFieldId="10" dataDxfId="5"/>
    <tableColumn id="7" xr3:uid="{94B6F939-8E77-41C4-82B2-C5147D28C028}" uniqueName="7" name="Manufacturer Number/Product Name" queryTableFieldId="7" dataDxfId="4"/>
    <tableColumn id="8" xr3:uid="{16C42C08-D21C-4C22-837B-6059B2A38762}" uniqueName="8" name="Price (Inc. VAT)" queryTableFieldId="8" dataDxfId="3"/>
    <tableColumn id="9" xr3:uid="{DE5A0EE7-BDD0-4CDA-A732-E966BEF1196C}" uniqueName="9" name="SubTotal" queryTableFieldId="9" dataDxfId="2">
      <calculatedColumnFormula>SUM(Ajax_2_V4_parts[[#This Row],[Price (Inc. VAT)]]*Ajax_2_V4_parts[[#This Row],[QTY]])</calculatedColumnFormula>
    </tableColumn>
    <tableColumn id="12" xr3:uid="{DFEE28F7-83FE-41E8-AD8E-241B335C4500}" uniqueName="12" name="Notes" queryTableFieldId="12" dataDxfId="1"/>
    <tableColumn id="4" xr3:uid="{BA4A5842-BFF2-45F0-BE7D-AD997DFA96CB}" uniqueName="4" name="Datasheet/Link" queryTableFieldId="4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www.amazon.co.uk/gp/product/B07CTH46S7/ref=ppx_yo_dt_b_asin_title_o03_s00?ie=UTF8&amp;th=1" TargetMode="External"/><Relationship Id="rId7" Type="http://schemas.openxmlformats.org/officeDocument/2006/relationships/hyperlink" Target="https://docs.rs-online.com/11a2/0900766b80eae884.pdf" TargetMode="External"/><Relationship Id="rId2" Type="http://schemas.openxmlformats.org/officeDocument/2006/relationships/hyperlink" Target="https://www.amazon.co.uk/gp/product/B07CTH46S7/ref=ppx_yo_dt_b_asin_title_o03_s00?ie=UTF8&amp;th=1" TargetMode="External"/><Relationship Id="rId1" Type="http://schemas.openxmlformats.org/officeDocument/2006/relationships/hyperlink" Target="https://docs.rs-online.com/c3ef/0900766b813ecf2a.pdf" TargetMode="External"/><Relationship Id="rId6" Type="http://schemas.openxmlformats.org/officeDocument/2006/relationships/hyperlink" Target="https://www.amazon.co.uk/gp/product/B07CTH46S7/ref=ppx_yo_dt_b_asin_title_o03_s00?ie=UTF8&amp;th=1" TargetMode="External"/><Relationship Id="rId5" Type="http://schemas.openxmlformats.org/officeDocument/2006/relationships/hyperlink" Target="https://www.amazon.co.uk/gp/product/B07CTH46S7/ref=ppx_yo_dt_b_asin_title_o03_s00?ie=UTF8&amp;th=1" TargetMode="External"/><Relationship Id="rId4" Type="http://schemas.openxmlformats.org/officeDocument/2006/relationships/hyperlink" Target="https://www.amazon.co.uk/gp/product/B07CTH46S7/ref=ppx_yo_dt_b_asin_title_o03_s00?ie=UTF8&amp;th=1" TargetMode="External"/><Relationship Id="rId9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C2E01-EF22-4268-BAD2-810112C637BE}">
  <dimension ref="A1:J60"/>
  <sheetViews>
    <sheetView tabSelected="1" zoomScale="70" zoomScaleNormal="70" workbookViewId="0">
      <selection activeCell="I35" sqref="I35:I36"/>
    </sheetView>
  </sheetViews>
  <sheetFormatPr defaultRowHeight="15" x14ac:dyDescent="0.25"/>
  <cols>
    <col min="1" max="1" width="27.7109375" customWidth="1"/>
    <col min="2" max="2" width="9" customWidth="1"/>
    <col min="3" max="3" width="22" customWidth="1"/>
    <col min="4" max="4" width="20.5703125" customWidth="1"/>
    <col min="5" max="5" width="27.85546875" customWidth="1"/>
    <col min="6" max="6" width="35.5703125" customWidth="1"/>
    <col min="7" max="8" width="23.28515625" style="2" customWidth="1"/>
    <col min="9" max="9" width="76.140625" customWidth="1"/>
    <col min="10" max="10" width="162.42578125" customWidth="1"/>
  </cols>
  <sheetData>
    <row r="1" spans="1:10" x14ac:dyDescent="0.25">
      <c r="A1" s="24" t="s">
        <v>184</v>
      </c>
      <c r="B1" s="25"/>
      <c r="C1" s="26"/>
      <c r="G1"/>
      <c r="H1"/>
    </row>
    <row r="2" spans="1:10" ht="15.75" thickBot="1" x14ac:dyDescent="0.3">
      <c r="A2" s="27"/>
      <c r="B2" s="28"/>
      <c r="C2" s="29"/>
    </row>
    <row r="4" spans="1:10" x14ac:dyDescent="0.25">
      <c r="A4" t="s">
        <v>0</v>
      </c>
      <c r="B4" t="s">
        <v>81</v>
      </c>
      <c r="C4" t="s">
        <v>1</v>
      </c>
      <c r="D4" t="s">
        <v>73</v>
      </c>
      <c r="E4" s="16" t="s">
        <v>75</v>
      </c>
      <c r="F4" s="16" t="s">
        <v>125</v>
      </c>
      <c r="G4" s="2" t="s">
        <v>80</v>
      </c>
      <c r="H4" s="2" t="s">
        <v>74</v>
      </c>
      <c r="I4" t="s">
        <v>110</v>
      </c>
      <c r="J4" t="s">
        <v>178</v>
      </c>
    </row>
    <row r="5" spans="1:10" x14ac:dyDescent="0.25">
      <c r="A5" t="s">
        <v>2</v>
      </c>
      <c r="B5">
        <v>1</v>
      </c>
      <c r="C5" t="s">
        <v>3</v>
      </c>
      <c r="D5" t="s">
        <v>76</v>
      </c>
      <c r="E5" s="17" t="s">
        <v>77</v>
      </c>
      <c r="F5" s="17" t="s">
        <v>79</v>
      </c>
      <c r="G5" s="2">
        <v>2.92</v>
      </c>
      <c r="H5" s="2">
        <f>SUM(Ajax_2_V4_parts[[#This Row],[Price (Inc. VAT)]]*Ajax_2_V4_parts[[#This Row],[QTY]])</f>
        <v>2.92</v>
      </c>
      <c r="J5" s="1" t="s">
        <v>78</v>
      </c>
    </row>
    <row r="6" spans="1:10" x14ac:dyDescent="0.25">
      <c r="A6" t="s">
        <v>4</v>
      </c>
      <c r="B6">
        <v>1</v>
      </c>
      <c r="C6" t="s">
        <v>5</v>
      </c>
      <c r="D6" t="s">
        <v>76</v>
      </c>
      <c r="E6" s="17" t="s">
        <v>82</v>
      </c>
      <c r="F6" s="17" t="s">
        <v>83</v>
      </c>
      <c r="G6" s="2">
        <v>0.21</v>
      </c>
      <c r="H6" s="2">
        <f>SUM(Ajax_2_V4_parts[[#This Row],[Price (Inc. VAT)]]*Ajax_2_V4_parts[[#This Row],[QTY]])</f>
        <v>0.21</v>
      </c>
      <c r="J6" t="s">
        <v>87</v>
      </c>
    </row>
    <row r="7" spans="1:10" x14ac:dyDescent="0.25">
      <c r="A7" t="s">
        <v>6</v>
      </c>
      <c r="B7">
        <v>2</v>
      </c>
      <c r="C7" t="s">
        <v>7</v>
      </c>
      <c r="D7" t="s">
        <v>76</v>
      </c>
      <c r="E7" s="17" t="s">
        <v>84</v>
      </c>
      <c r="F7" s="16" t="s">
        <v>85</v>
      </c>
      <c r="G7" s="2">
        <v>0.60699999999999998</v>
      </c>
      <c r="H7" s="2">
        <f>SUM(Ajax_2_V4_parts[[#This Row],[Price (Inc. VAT)]]*Ajax_2_V4_parts[[#This Row],[QTY]])</f>
        <v>1.214</v>
      </c>
      <c r="J7" t="s">
        <v>86</v>
      </c>
    </row>
    <row r="8" spans="1:10" x14ac:dyDescent="0.25">
      <c r="A8" t="s">
        <v>8</v>
      </c>
      <c r="B8">
        <v>2</v>
      </c>
      <c r="C8" t="s">
        <v>9</v>
      </c>
      <c r="D8" t="s">
        <v>76</v>
      </c>
      <c r="E8" s="18" t="s">
        <v>88</v>
      </c>
      <c r="F8" s="19">
        <v>860010772001</v>
      </c>
      <c r="G8" s="2">
        <v>8.7999999999999995E-2</v>
      </c>
      <c r="H8" s="2">
        <f>SUM(Ajax_2_V4_parts[[#This Row],[Price (Inc. VAT)]]*Ajax_2_V4_parts[[#This Row],[QTY]])</f>
        <v>0.17599999999999999</v>
      </c>
      <c r="J8" t="s">
        <v>89</v>
      </c>
    </row>
    <row r="9" spans="1:10" x14ac:dyDescent="0.25">
      <c r="A9" t="s">
        <v>10</v>
      </c>
      <c r="B9">
        <v>3</v>
      </c>
      <c r="C9" t="s">
        <v>11</v>
      </c>
      <c r="D9" t="s">
        <v>76</v>
      </c>
      <c r="E9" s="17" t="s">
        <v>90</v>
      </c>
      <c r="F9" s="18" t="s">
        <v>91</v>
      </c>
      <c r="G9" s="2">
        <v>0.376</v>
      </c>
      <c r="H9" s="2">
        <f>SUM(Ajax_2_V4_parts[[#This Row],[Price (Inc. VAT)]]*Ajax_2_V4_parts[[#This Row],[QTY]])</f>
        <v>1.1280000000000001</v>
      </c>
      <c r="J9" t="s">
        <v>92</v>
      </c>
    </row>
    <row r="10" spans="1:10" x14ac:dyDescent="0.25">
      <c r="A10" t="s">
        <v>12</v>
      </c>
      <c r="B10">
        <v>1</v>
      </c>
      <c r="C10" t="s">
        <v>11</v>
      </c>
      <c r="D10" t="s">
        <v>76</v>
      </c>
      <c r="E10" s="17" t="s">
        <v>90</v>
      </c>
      <c r="F10" s="18" t="s">
        <v>91</v>
      </c>
      <c r="G10" s="2">
        <v>0.376</v>
      </c>
      <c r="H10" s="2">
        <f>SUM(Ajax_2_V4_parts[[#This Row],[Price (Inc. VAT)]]*Ajax_2_V4_parts[[#This Row],[QTY]])</f>
        <v>0.376</v>
      </c>
      <c r="J10" t="s">
        <v>92</v>
      </c>
    </row>
    <row r="11" spans="1:10" x14ac:dyDescent="0.25">
      <c r="A11" t="s">
        <v>13</v>
      </c>
      <c r="B11">
        <v>1</v>
      </c>
      <c r="C11" t="s">
        <v>9</v>
      </c>
      <c r="D11" t="s">
        <v>76</v>
      </c>
      <c r="E11" s="17" t="s">
        <v>93</v>
      </c>
      <c r="F11" s="17" t="s">
        <v>94</v>
      </c>
      <c r="G11" s="2">
        <v>0.20899999999999999</v>
      </c>
      <c r="H11" s="2">
        <f>SUM(Ajax_2_V4_parts[[#This Row],[Price (Inc. VAT)]]*Ajax_2_V4_parts[[#This Row],[QTY]])</f>
        <v>0.20899999999999999</v>
      </c>
      <c r="I11" t="s">
        <v>111</v>
      </c>
      <c r="J11" t="s">
        <v>95</v>
      </c>
    </row>
    <row r="12" spans="1:10" x14ac:dyDescent="0.25">
      <c r="A12" t="s">
        <v>14</v>
      </c>
      <c r="B12">
        <v>1</v>
      </c>
      <c r="C12" t="s">
        <v>15</v>
      </c>
      <c r="D12" t="s">
        <v>76</v>
      </c>
      <c r="E12" s="17" t="s">
        <v>96</v>
      </c>
      <c r="F12" s="16" t="s">
        <v>97</v>
      </c>
      <c r="G12" s="2">
        <v>0.52</v>
      </c>
      <c r="H12" s="2">
        <f>SUM(Ajax_2_V4_parts[[#This Row],[Price (Inc. VAT)]]*Ajax_2_V4_parts[[#This Row],[QTY]])</f>
        <v>0.52</v>
      </c>
      <c r="I12" t="s">
        <v>112</v>
      </c>
      <c r="J12" t="s">
        <v>98</v>
      </c>
    </row>
    <row r="13" spans="1:10" x14ac:dyDescent="0.25">
      <c r="A13" t="s">
        <v>16</v>
      </c>
      <c r="B13">
        <v>2</v>
      </c>
      <c r="C13" t="s">
        <v>17</v>
      </c>
      <c r="D13" t="s">
        <v>76</v>
      </c>
      <c r="E13" s="17" t="s">
        <v>99</v>
      </c>
      <c r="F13" s="17" t="s">
        <v>100</v>
      </c>
      <c r="G13" s="2">
        <v>8.5999999999999993E-2</v>
      </c>
      <c r="H13" s="2">
        <f>SUM(Ajax_2_V4_parts[[#This Row],[Price (Inc. VAT)]]*Ajax_2_V4_parts[[#This Row],[QTY]])</f>
        <v>0.17199999999999999</v>
      </c>
      <c r="J13" t="s">
        <v>101</v>
      </c>
    </row>
    <row r="14" spans="1:10" x14ac:dyDescent="0.25">
      <c r="A14" t="s">
        <v>18</v>
      </c>
      <c r="B14">
        <v>2</v>
      </c>
      <c r="C14" t="s">
        <v>19</v>
      </c>
      <c r="D14" t="s">
        <v>76</v>
      </c>
      <c r="E14" s="17" t="s">
        <v>185</v>
      </c>
      <c r="F14" s="22" t="s">
        <v>186</v>
      </c>
      <c r="G14" s="2">
        <v>0.65</v>
      </c>
      <c r="H14" s="2">
        <f>SUM(Ajax_2_V4_parts[[#This Row],[Price (Inc. VAT)]]*Ajax_2_V4_parts[[#This Row],[QTY]])</f>
        <v>1.3</v>
      </c>
      <c r="J14" s="23" t="s">
        <v>187</v>
      </c>
    </row>
    <row r="15" spans="1:10" x14ac:dyDescent="0.25">
      <c r="A15" t="s">
        <v>20</v>
      </c>
      <c r="B15">
        <v>2</v>
      </c>
      <c r="C15" t="s">
        <v>21</v>
      </c>
      <c r="D15" t="s">
        <v>102</v>
      </c>
      <c r="E15" s="16" t="s">
        <v>105</v>
      </c>
      <c r="F15" s="20" t="s">
        <v>104</v>
      </c>
      <c r="G15" s="2">
        <v>1.5</v>
      </c>
      <c r="H15" s="2">
        <f>SUM(Ajax_2_V4_parts[[#This Row],[Price (Inc. VAT)]]*Ajax_2_V4_parts[[#This Row],[QTY]])</f>
        <v>3</v>
      </c>
      <c r="J15" t="s">
        <v>103</v>
      </c>
    </row>
    <row r="16" spans="1:10" x14ac:dyDescent="0.25">
      <c r="A16" t="s">
        <v>106</v>
      </c>
      <c r="B16">
        <v>4</v>
      </c>
      <c r="C16" t="s">
        <v>107</v>
      </c>
      <c r="D16" t="s">
        <v>76</v>
      </c>
      <c r="E16" s="17" t="s">
        <v>108</v>
      </c>
      <c r="F16" s="17">
        <v>7461001</v>
      </c>
      <c r="G16" s="2">
        <v>2.1</v>
      </c>
      <c r="H16" s="2">
        <f>SUM(Ajax_2_V4_parts[[#This Row],[Price (Inc. VAT)]]*Ajax_2_V4_parts[[#This Row],[QTY]])</f>
        <v>8.4</v>
      </c>
      <c r="I16" t="s">
        <v>113</v>
      </c>
      <c r="J16" t="s">
        <v>109</v>
      </c>
    </row>
    <row r="17" spans="1:10" x14ac:dyDescent="0.25">
      <c r="A17" t="s">
        <v>22</v>
      </c>
      <c r="B17">
        <v>1</v>
      </c>
      <c r="C17" t="s">
        <v>23</v>
      </c>
      <c r="D17" t="s">
        <v>102</v>
      </c>
      <c r="E17" s="16" t="s">
        <v>105</v>
      </c>
      <c r="F17" s="20" t="s">
        <v>116</v>
      </c>
      <c r="G17" s="2">
        <v>0.02</v>
      </c>
      <c r="H17" s="2">
        <f>SUM(Ajax_2_V4_parts[[#This Row],[Price (Inc. VAT)]]*Ajax_2_V4_parts[[#This Row],[QTY]])</f>
        <v>0.02</v>
      </c>
      <c r="I17" s="6" t="s">
        <v>114</v>
      </c>
      <c r="J17" s="1" t="s">
        <v>115</v>
      </c>
    </row>
    <row r="18" spans="1:10" x14ac:dyDescent="0.25">
      <c r="A18" t="s">
        <v>24</v>
      </c>
      <c r="B18">
        <v>1</v>
      </c>
      <c r="C18" t="s">
        <v>25</v>
      </c>
      <c r="D18" t="s">
        <v>102</v>
      </c>
      <c r="E18" s="16" t="s">
        <v>105</v>
      </c>
      <c r="F18" s="20" t="s">
        <v>116</v>
      </c>
      <c r="G18" s="2">
        <v>0.02</v>
      </c>
      <c r="H18" s="2">
        <f>SUM(Ajax_2_V4_parts[[#This Row],[Price (Inc. VAT)]]*Ajax_2_V4_parts[[#This Row],[QTY]])</f>
        <v>0.02</v>
      </c>
      <c r="I18" s="6"/>
      <c r="J18" s="1" t="s">
        <v>115</v>
      </c>
    </row>
    <row r="19" spans="1:10" x14ac:dyDescent="0.25">
      <c r="A19" t="s">
        <v>26</v>
      </c>
      <c r="B19">
        <v>1</v>
      </c>
      <c r="C19" t="s">
        <v>27</v>
      </c>
      <c r="D19" t="s">
        <v>102</v>
      </c>
      <c r="E19" s="16" t="s">
        <v>105</v>
      </c>
      <c r="F19" s="16" t="s">
        <v>117</v>
      </c>
      <c r="G19" s="2">
        <v>1.43</v>
      </c>
      <c r="H19" s="2">
        <f>SUM(Ajax_2_V4_parts[[#This Row],[Price (Inc. VAT)]]*Ajax_2_V4_parts[[#This Row],[QTY]])</f>
        <v>1.43</v>
      </c>
      <c r="J19" t="s">
        <v>177</v>
      </c>
    </row>
    <row r="20" spans="1:10" x14ac:dyDescent="0.25">
      <c r="A20" t="s">
        <v>28</v>
      </c>
      <c r="B20">
        <v>1</v>
      </c>
      <c r="C20" t="s">
        <v>29</v>
      </c>
      <c r="D20" t="s">
        <v>102</v>
      </c>
      <c r="E20" s="16" t="s">
        <v>105</v>
      </c>
      <c r="F20" s="20" t="s">
        <v>116</v>
      </c>
      <c r="G20" s="2">
        <v>0.02</v>
      </c>
      <c r="H20" s="2">
        <f>SUM(Ajax_2_V4_parts[[#This Row],[Price (Inc. VAT)]]*Ajax_2_V4_parts[[#This Row],[QTY]])</f>
        <v>0.02</v>
      </c>
      <c r="I20" t="s">
        <v>114</v>
      </c>
      <c r="J20" s="1" t="s">
        <v>115</v>
      </c>
    </row>
    <row r="21" spans="1:10" x14ac:dyDescent="0.25">
      <c r="A21" t="s">
        <v>30</v>
      </c>
      <c r="B21">
        <v>1</v>
      </c>
      <c r="C21" t="s">
        <v>31</v>
      </c>
      <c r="D21" t="s">
        <v>76</v>
      </c>
      <c r="E21" s="17" t="s">
        <v>118</v>
      </c>
      <c r="F21" s="16" t="s">
        <v>85</v>
      </c>
      <c r="G21" s="2">
        <v>2.0449999999999999</v>
      </c>
      <c r="H21" s="2">
        <f>SUM(Ajax_2_V4_parts[[#This Row],[Price (Inc. VAT)]]*Ajax_2_V4_parts[[#This Row],[QTY]])</f>
        <v>2.0449999999999999</v>
      </c>
      <c r="I21" t="s">
        <v>120</v>
      </c>
      <c r="J21" t="s">
        <v>119</v>
      </c>
    </row>
    <row r="22" spans="1:10" x14ac:dyDescent="0.25">
      <c r="A22" t="s">
        <v>32</v>
      </c>
      <c r="B22">
        <v>1</v>
      </c>
      <c r="C22" t="s">
        <v>33</v>
      </c>
      <c r="D22" t="s">
        <v>76</v>
      </c>
      <c r="E22" s="18" t="s">
        <v>123</v>
      </c>
      <c r="F22" s="16" t="s">
        <v>85</v>
      </c>
      <c r="G22" s="2">
        <v>0.65300000000000002</v>
      </c>
      <c r="H22" s="2">
        <f>SUM(Ajax_2_V4_parts[[#This Row],[Price (Inc. VAT)]]*Ajax_2_V4_parts[[#This Row],[QTY]])</f>
        <v>0.65300000000000002</v>
      </c>
      <c r="I22" t="s">
        <v>122</v>
      </c>
      <c r="J22" t="s">
        <v>121</v>
      </c>
    </row>
    <row r="23" spans="1:10" x14ac:dyDescent="0.25">
      <c r="A23" t="s">
        <v>34</v>
      </c>
      <c r="B23">
        <v>1</v>
      </c>
      <c r="C23" t="s">
        <v>35</v>
      </c>
      <c r="D23" t="s">
        <v>102</v>
      </c>
      <c r="E23" s="16" t="s">
        <v>105</v>
      </c>
      <c r="F23" s="16" t="s">
        <v>124</v>
      </c>
      <c r="G23" s="2">
        <v>5.5</v>
      </c>
      <c r="H23" s="2">
        <f>SUM(Ajax_2_V4_parts[[#This Row],[Price (Inc. VAT)]]*Ajax_2_V4_parts[[#This Row],[QTY]])</f>
        <v>5.5</v>
      </c>
      <c r="I23" t="s">
        <v>127</v>
      </c>
      <c r="J23" t="s">
        <v>126</v>
      </c>
    </row>
    <row r="24" spans="1:10" x14ac:dyDescent="0.25">
      <c r="A24" t="s">
        <v>36</v>
      </c>
      <c r="B24">
        <v>1</v>
      </c>
      <c r="C24" t="s">
        <v>37</v>
      </c>
      <c r="D24" t="s">
        <v>102</v>
      </c>
      <c r="E24" s="16" t="s">
        <v>105</v>
      </c>
      <c r="F24" s="20" t="s">
        <v>116</v>
      </c>
      <c r="G24" s="2">
        <v>0.02</v>
      </c>
      <c r="H24" s="2">
        <f>SUM(Ajax_2_V4_parts[[#This Row],[Price (Inc. VAT)]]*Ajax_2_V4_parts[[#This Row],[QTY]])</f>
        <v>0.02</v>
      </c>
      <c r="I24" s="5" t="s">
        <v>114</v>
      </c>
      <c r="J24" s="1" t="s">
        <v>115</v>
      </c>
    </row>
    <row r="25" spans="1:10" x14ac:dyDescent="0.25">
      <c r="A25" t="s">
        <v>38</v>
      </c>
      <c r="B25">
        <v>1</v>
      </c>
      <c r="C25" t="s">
        <v>39</v>
      </c>
      <c r="D25" t="s">
        <v>102</v>
      </c>
      <c r="E25" s="16" t="s">
        <v>105</v>
      </c>
      <c r="F25" s="20" t="s">
        <v>116</v>
      </c>
      <c r="G25" s="2">
        <v>0.02</v>
      </c>
      <c r="H25" s="2">
        <f>SUM(Ajax_2_V4_parts[[#This Row],[Price (Inc. VAT)]]*Ajax_2_V4_parts[[#This Row],[QTY]])</f>
        <v>0.02</v>
      </c>
      <c r="I25" s="5"/>
      <c r="J25" s="1" t="s">
        <v>115</v>
      </c>
    </row>
    <row r="26" spans="1:10" x14ac:dyDescent="0.25">
      <c r="A26" t="s">
        <v>40</v>
      </c>
      <c r="B26">
        <v>2</v>
      </c>
      <c r="C26" t="s">
        <v>41</v>
      </c>
      <c r="D26" t="s">
        <v>76</v>
      </c>
      <c r="E26" s="17" t="s">
        <v>129</v>
      </c>
      <c r="F26" s="17" t="s">
        <v>128</v>
      </c>
      <c r="G26" s="2">
        <v>0.30199999999999999</v>
      </c>
      <c r="H26" s="2">
        <f>SUM(Ajax_2_V4_parts[[#This Row],[Price (Inc. VAT)]]*Ajax_2_V4_parts[[#This Row],[QTY]])</f>
        <v>0.60399999999999998</v>
      </c>
      <c r="I26" s="4" t="s">
        <v>130</v>
      </c>
      <c r="J26" t="s">
        <v>131</v>
      </c>
    </row>
    <row r="27" spans="1:10" x14ac:dyDescent="0.25">
      <c r="A27" t="s">
        <v>42</v>
      </c>
      <c r="B27">
        <v>2</v>
      </c>
      <c r="C27" t="s">
        <v>41</v>
      </c>
      <c r="D27" t="s">
        <v>76</v>
      </c>
      <c r="E27" s="17" t="s">
        <v>129</v>
      </c>
      <c r="F27" s="17" t="s">
        <v>128</v>
      </c>
      <c r="G27" s="2">
        <v>0.3</v>
      </c>
      <c r="H27" s="2">
        <f>SUM(Ajax_2_V4_parts[[#This Row],[Price (Inc. VAT)]]*Ajax_2_V4_parts[[#This Row],[QTY]])</f>
        <v>0.6</v>
      </c>
      <c r="I27" s="4"/>
      <c r="J27" t="s">
        <v>131</v>
      </c>
    </row>
    <row r="28" spans="1:10" x14ac:dyDescent="0.25">
      <c r="A28" t="s">
        <v>43</v>
      </c>
      <c r="B28">
        <v>2</v>
      </c>
      <c r="C28" t="s">
        <v>44</v>
      </c>
      <c r="D28" t="s">
        <v>148</v>
      </c>
      <c r="E28" s="21">
        <v>2611272</v>
      </c>
      <c r="F28" s="21" t="s">
        <v>147</v>
      </c>
      <c r="G28" s="2">
        <v>2.42</v>
      </c>
      <c r="H28" s="2">
        <f>SUM(Ajax_2_V4_parts[[#This Row],[Price (Inc. VAT)]]*Ajax_2_V4_parts[[#This Row],[QTY]])</f>
        <v>4.84</v>
      </c>
      <c r="I28" s="3" t="s">
        <v>145</v>
      </c>
      <c r="J28" t="s">
        <v>149</v>
      </c>
    </row>
    <row r="29" spans="1:10" x14ac:dyDescent="0.25">
      <c r="A29" t="s">
        <v>45</v>
      </c>
      <c r="B29">
        <v>2</v>
      </c>
      <c r="C29" t="s">
        <v>46</v>
      </c>
      <c r="D29" t="s">
        <v>148</v>
      </c>
      <c r="E29" s="21">
        <v>2611272</v>
      </c>
      <c r="F29" s="21" t="s">
        <v>147</v>
      </c>
      <c r="G29" s="2">
        <v>2.42</v>
      </c>
      <c r="H29" s="2">
        <f>SUM(Ajax_2_V4_parts[[#This Row],[Price (Inc. VAT)]]*Ajax_2_V4_parts[[#This Row],[QTY]])</f>
        <v>4.84</v>
      </c>
      <c r="I29" s="3" t="s">
        <v>146</v>
      </c>
      <c r="J29" t="s">
        <v>149</v>
      </c>
    </row>
    <row r="30" spans="1:10" x14ac:dyDescent="0.25">
      <c r="A30" t="s">
        <v>47</v>
      </c>
      <c r="B30">
        <v>1</v>
      </c>
      <c r="C30" t="s">
        <v>48</v>
      </c>
      <c r="D30" t="s">
        <v>148</v>
      </c>
      <c r="E30" s="21">
        <v>9102566</v>
      </c>
      <c r="F30" s="21" t="s">
        <v>151</v>
      </c>
      <c r="G30" s="2">
        <v>1.21</v>
      </c>
      <c r="H30" s="2">
        <f>SUM(Ajax_2_V4_parts[[#This Row],[Price (Inc. VAT)]]*Ajax_2_V4_parts[[#This Row],[QTY]])</f>
        <v>1.21</v>
      </c>
      <c r="J30" t="s">
        <v>150</v>
      </c>
    </row>
    <row r="31" spans="1:10" x14ac:dyDescent="0.25">
      <c r="A31" t="s">
        <v>49</v>
      </c>
      <c r="B31">
        <v>1</v>
      </c>
      <c r="C31" t="s">
        <v>152</v>
      </c>
      <c r="D31" t="s">
        <v>148</v>
      </c>
      <c r="E31" s="21">
        <v>3496937</v>
      </c>
      <c r="F31" s="21" t="s">
        <v>188</v>
      </c>
      <c r="G31" s="2">
        <v>0.01</v>
      </c>
      <c r="H31" s="2">
        <f>SUM(Ajax_2_V4_parts[[#This Row],[Price (Inc. VAT)]]*Ajax_2_V4_parts[[#This Row],[QTY]])</f>
        <v>0.01</v>
      </c>
      <c r="J31" t="s">
        <v>154</v>
      </c>
    </row>
    <row r="32" spans="1:10" x14ac:dyDescent="0.25">
      <c r="A32" t="s">
        <v>50</v>
      </c>
      <c r="B32">
        <v>2</v>
      </c>
      <c r="C32" t="s">
        <v>189</v>
      </c>
      <c r="D32" t="s">
        <v>148</v>
      </c>
      <c r="E32" s="21">
        <v>2329964</v>
      </c>
      <c r="F32" s="21" t="s">
        <v>190</v>
      </c>
      <c r="G32" s="2">
        <v>0.02</v>
      </c>
      <c r="H32" s="2">
        <f>SUM(Ajax_2_V4_parts[[#This Row],[Price (Inc. VAT)]]*Ajax_2_V4_parts[[#This Row],[QTY]])</f>
        <v>0.04</v>
      </c>
      <c r="I32" t="s">
        <v>160</v>
      </c>
      <c r="J32" t="s">
        <v>153</v>
      </c>
    </row>
    <row r="33" spans="1:10" x14ac:dyDescent="0.25">
      <c r="A33" t="s">
        <v>156</v>
      </c>
      <c r="B33">
        <v>2</v>
      </c>
      <c r="C33" t="s">
        <v>157</v>
      </c>
      <c r="D33" t="s">
        <v>148</v>
      </c>
      <c r="E33" s="21">
        <v>3951800</v>
      </c>
      <c r="F33" s="21" t="s">
        <v>159</v>
      </c>
      <c r="G33" s="2">
        <v>0.315</v>
      </c>
      <c r="H33" s="2">
        <f>SUM(Ajax_2_V4_parts[[#This Row],[Price (Inc. VAT)]]*Ajax_2_V4_parts[[#This Row],[QTY]])</f>
        <v>0.63</v>
      </c>
      <c r="J33" t="s">
        <v>161</v>
      </c>
    </row>
    <row r="34" spans="1:10" x14ac:dyDescent="0.25">
      <c r="A34" t="s">
        <v>155</v>
      </c>
      <c r="B34">
        <v>7</v>
      </c>
      <c r="C34" t="s">
        <v>51</v>
      </c>
      <c r="D34" t="s">
        <v>148</v>
      </c>
      <c r="E34" s="21">
        <v>9339060</v>
      </c>
      <c r="F34" s="21" t="s">
        <v>162</v>
      </c>
      <c r="G34" s="2">
        <v>0.05</v>
      </c>
      <c r="H34" s="2">
        <f>SUM(Ajax_2_V4_parts[[#This Row],[Price (Inc. VAT)]]*Ajax_2_V4_parts[[#This Row],[QTY]])</f>
        <v>0.35000000000000003</v>
      </c>
      <c r="J34" t="s">
        <v>154</v>
      </c>
    </row>
    <row r="35" spans="1:10" x14ac:dyDescent="0.25">
      <c r="A35" t="s">
        <v>52</v>
      </c>
      <c r="B35">
        <v>4</v>
      </c>
      <c r="C35" t="s">
        <v>53</v>
      </c>
      <c r="D35" t="s">
        <v>148</v>
      </c>
      <c r="E35" s="21">
        <v>3951802</v>
      </c>
      <c r="F35" s="21" t="s">
        <v>172</v>
      </c>
      <c r="G35" s="2">
        <v>0.04</v>
      </c>
      <c r="H35" s="2">
        <f>SUM(Ajax_2_V4_parts[[#This Row],[Price (Inc. VAT)]]*Ajax_2_V4_parts[[#This Row],[QTY]])</f>
        <v>0.16</v>
      </c>
      <c r="J35" t="s">
        <v>173</v>
      </c>
    </row>
    <row r="36" spans="1:10" x14ac:dyDescent="0.25">
      <c r="A36" t="s">
        <v>54</v>
      </c>
      <c r="B36">
        <v>1</v>
      </c>
      <c r="C36" t="s">
        <v>174</v>
      </c>
      <c r="D36" t="s">
        <v>148</v>
      </c>
      <c r="E36" s="21">
        <v>9341960</v>
      </c>
      <c r="F36" s="21" t="s">
        <v>175</v>
      </c>
      <c r="G36" s="2">
        <v>7.0000000000000007E-2</v>
      </c>
      <c r="H36" s="2">
        <f>SUM(Ajax_2_V4_parts[[#This Row],[Price (Inc. VAT)]]*Ajax_2_V4_parts[[#This Row],[QTY]])</f>
        <v>7.0000000000000007E-2</v>
      </c>
      <c r="J36" t="s">
        <v>176</v>
      </c>
    </row>
    <row r="37" spans="1:10" x14ac:dyDescent="0.25">
      <c r="A37" t="s">
        <v>55</v>
      </c>
      <c r="B37">
        <v>2</v>
      </c>
      <c r="C37" t="s">
        <v>158</v>
      </c>
      <c r="D37" t="s">
        <v>76</v>
      </c>
      <c r="E37" s="17" t="s">
        <v>181</v>
      </c>
      <c r="F37" s="17" t="s">
        <v>182</v>
      </c>
      <c r="G37" s="2">
        <v>0.61</v>
      </c>
      <c r="H37" s="2">
        <f>SUM(Ajax_2_V4_parts[[#This Row],[Price (Inc. VAT)]]*Ajax_2_V4_parts[[#This Row],[QTY]])</f>
        <v>1.22</v>
      </c>
      <c r="J37" t="s">
        <v>183</v>
      </c>
    </row>
    <row r="38" spans="1:10" x14ac:dyDescent="0.25">
      <c r="A38" t="s">
        <v>56</v>
      </c>
      <c r="B38">
        <v>5</v>
      </c>
      <c r="C38" t="s">
        <v>57</v>
      </c>
      <c r="D38" t="s">
        <v>148</v>
      </c>
      <c r="E38" s="21">
        <v>3496824</v>
      </c>
      <c r="F38" s="21" t="s">
        <v>179</v>
      </c>
      <c r="G38" s="2">
        <v>0.05</v>
      </c>
      <c r="H38" s="2">
        <f>SUM(Ajax_2_V4_parts[[#This Row],[Price (Inc. VAT)]]*Ajax_2_V4_parts[[#This Row],[QTY]])</f>
        <v>0.25</v>
      </c>
      <c r="J38" t="s">
        <v>180</v>
      </c>
    </row>
    <row r="39" spans="1:10" x14ac:dyDescent="0.25">
      <c r="A39" t="s">
        <v>58</v>
      </c>
      <c r="B39">
        <v>2</v>
      </c>
      <c r="C39" t="s">
        <v>59</v>
      </c>
      <c r="D39" t="s">
        <v>148</v>
      </c>
      <c r="E39" s="21">
        <v>9339060</v>
      </c>
      <c r="F39" s="21" t="s">
        <v>162</v>
      </c>
      <c r="G39" s="2">
        <v>0.05</v>
      </c>
      <c r="H39" s="2">
        <f>SUM(Ajax_2_V4_parts[[#This Row],[Price (Inc. VAT)]]*Ajax_2_V4_parts[[#This Row],[QTY]])</f>
        <v>0.1</v>
      </c>
      <c r="J39" t="s">
        <v>154</v>
      </c>
    </row>
    <row r="40" spans="1:10" x14ac:dyDescent="0.25">
      <c r="A40" t="s">
        <v>60</v>
      </c>
      <c r="B40">
        <v>1</v>
      </c>
      <c r="C40" t="s">
        <v>61</v>
      </c>
      <c r="D40" t="s">
        <v>76</v>
      </c>
      <c r="E40" s="17" t="s">
        <v>135</v>
      </c>
      <c r="F40" s="17" t="s">
        <v>136</v>
      </c>
      <c r="G40" s="2">
        <v>0.8</v>
      </c>
      <c r="H40" s="2">
        <f>SUM(Ajax_2_V4_parts[[#This Row],[Price (Inc. VAT)]]*Ajax_2_V4_parts[[#This Row],[QTY]])</f>
        <v>0.8</v>
      </c>
      <c r="J40" t="s">
        <v>62</v>
      </c>
    </row>
    <row r="41" spans="1:10" x14ac:dyDescent="0.25">
      <c r="A41" t="s">
        <v>63</v>
      </c>
      <c r="B41">
        <v>1</v>
      </c>
      <c r="C41" t="s">
        <v>64</v>
      </c>
      <c r="D41" t="s">
        <v>76</v>
      </c>
      <c r="E41" s="18" t="s">
        <v>137</v>
      </c>
      <c r="F41" s="17" t="s">
        <v>64</v>
      </c>
      <c r="G41" s="2">
        <v>6</v>
      </c>
      <c r="H41" s="2">
        <f>SUM(Ajax_2_V4_parts[[#This Row],[Price (Inc. VAT)]]*Ajax_2_V4_parts[[#This Row],[QTY]])</f>
        <v>6</v>
      </c>
      <c r="J41" t="s">
        <v>65</v>
      </c>
    </row>
    <row r="42" spans="1:10" x14ac:dyDescent="0.25">
      <c r="A42" t="s">
        <v>66</v>
      </c>
      <c r="B42">
        <v>1</v>
      </c>
      <c r="C42" t="s">
        <v>133</v>
      </c>
      <c r="D42" t="s">
        <v>140</v>
      </c>
      <c r="E42" s="21" t="s">
        <v>143</v>
      </c>
      <c r="F42" s="21" t="s">
        <v>144</v>
      </c>
      <c r="G42" s="2">
        <v>7</v>
      </c>
      <c r="H42" s="2">
        <f>SUM(Ajax_2_V4_parts[[#This Row],[Price (Inc. VAT)]]*Ajax_2_V4_parts[[#This Row],[QTY]])</f>
        <v>7</v>
      </c>
      <c r="J42" t="s">
        <v>134</v>
      </c>
    </row>
    <row r="43" spans="1:10" x14ac:dyDescent="0.25">
      <c r="A43" t="s">
        <v>67</v>
      </c>
      <c r="B43">
        <v>1</v>
      </c>
      <c r="C43" t="s">
        <v>68</v>
      </c>
      <c r="D43" t="s">
        <v>76</v>
      </c>
      <c r="E43" s="17" t="s">
        <v>138</v>
      </c>
      <c r="F43" s="17" t="s">
        <v>139</v>
      </c>
      <c r="G43" s="2">
        <v>4.7</v>
      </c>
      <c r="H43" s="2">
        <f>SUM(Ajax_2_V4_parts[[#This Row],[Price (Inc. VAT)]]*Ajax_2_V4_parts[[#This Row],[QTY]])</f>
        <v>4.7</v>
      </c>
      <c r="J43" t="s">
        <v>69</v>
      </c>
    </row>
    <row r="44" spans="1:10" x14ac:dyDescent="0.25">
      <c r="A44" t="s">
        <v>70</v>
      </c>
      <c r="B44">
        <v>1</v>
      </c>
      <c r="C44" t="s">
        <v>71</v>
      </c>
      <c r="D44" t="s">
        <v>140</v>
      </c>
      <c r="E44" s="21" t="s">
        <v>141</v>
      </c>
      <c r="F44" s="21" t="s">
        <v>142</v>
      </c>
      <c r="G44" s="2">
        <v>7.7</v>
      </c>
      <c r="H44" s="2">
        <f>SUM(Ajax_2_V4_parts[[#This Row],[Price (Inc. VAT)]]*Ajax_2_V4_parts[[#This Row],[QTY]])</f>
        <v>7.7</v>
      </c>
      <c r="J44" t="s">
        <v>72</v>
      </c>
    </row>
    <row r="46" spans="1:10" x14ac:dyDescent="0.25">
      <c r="F46" s="9" t="s">
        <v>132</v>
      </c>
      <c r="H46" s="2">
        <f>SUM(Ajax_2_V4_parts[SubTotal])</f>
        <v>70.47699999999999</v>
      </c>
    </row>
    <row r="47" spans="1:10" x14ac:dyDescent="0.25">
      <c r="F47" s="8"/>
    </row>
    <row r="48" spans="1:10" x14ac:dyDescent="0.25">
      <c r="F48" s="10" t="s">
        <v>163</v>
      </c>
      <c r="G48" s="11"/>
    </row>
    <row r="49" spans="3:7" x14ac:dyDescent="0.25">
      <c r="C49" s="7"/>
      <c r="F49" s="12" t="s">
        <v>164</v>
      </c>
      <c r="G49" s="11">
        <v>6.7</v>
      </c>
    </row>
    <row r="50" spans="3:7" x14ac:dyDescent="0.25">
      <c r="C50" s="7"/>
      <c r="F50" s="12" t="s">
        <v>165</v>
      </c>
      <c r="G50" s="11">
        <v>1.5</v>
      </c>
    </row>
    <row r="51" spans="3:7" x14ac:dyDescent="0.25">
      <c r="C51" s="7"/>
      <c r="F51" s="12" t="s">
        <v>166</v>
      </c>
      <c r="G51" s="11">
        <v>4</v>
      </c>
    </row>
    <row r="52" spans="3:7" x14ac:dyDescent="0.25">
      <c r="C52" s="7"/>
      <c r="F52" s="12" t="s">
        <v>171</v>
      </c>
      <c r="G52" s="11">
        <f>SUM(0.15*(G49+G50+G51+H46))</f>
        <v>12.401549999999999</v>
      </c>
    </row>
    <row r="53" spans="3:7" x14ac:dyDescent="0.25">
      <c r="C53" s="7"/>
      <c r="F53" s="12"/>
      <c r="G53" s="11"/>
    </row>
    <row r="54" spans="3:7" x14ac:dyDescent="0.25">
      <c r="F54" s="13" t="s">
        <v>168</v>
      </c>
      <c r="G54" s="11">
        <f>SUM(G49:G52)</f>
        <v>24.601549999999996</v>
      </c>
    </row>
    <row r="55" spans="3:7" x14ac:dyDescent="0.25">
      <c r="F55" s="13"/>
      <c r="G55" s="11"/>
    </row>
    <row r="56" spans="3:7" x14ac:dyDescent="0.25">
      <c r="F56" s="10" t="s">
        <v>167</v>
      </c>
      <c r="G56" s="12"/>
    </row>
    <row r="57" spans="3:7" x14ac:dyDescent="0.25">
      <c r="F57" s="12" t="s">
        <v>163</v>
      </c>
      <c r="G57" s="11">
        <f>SUM(G54)</f>
        <v>24.601549999999996</v>
      </c>
    </row>
    <row r="58" spans="3:7" x14ac:dyDescent="0.25">
      <c r="F58" s="12" t="s">
        <v>169</v>
      </c>
      <c r="G58" s="11">
        <f>SUM(H46)</f>
        <v>70.47699999999999</v>
      </c>
    </row>
    <row r="59" spans="3:7" x14ac:dyDescent="0.25">
      <c r="F59" s="12"/>
      <c r="G59" s="14"/>
    </row>
    <row r="60" spans="3:7" x14ac:dyDescent="0.25">
      <c r="F60" s="13" t="s">
        <v>170</v>
      </c>
      <c r="G60" s="15">
        <f>SUM(G57:G58)</f>
        <v>95.078549999999979</v>
      </c>
    </row>
  </sheetData>
  <mergeCells count="1">
    <mergeCell ref="A1:C2"/>
  </mergeCells>
  <hyperlinks>
    <hyperlink ref="J5" r:id="rId1" xr:uid="{693012F3-6B93-4D2A-B5CB-1A95CCB7B6FD}"/>
    <hyperlink ref="J17" r:id="rId2" xr:uid="{4CE8691B-08B3-4FE6-AAF2-E8D1EA8AD945}"/>
    <hyperlink ref="J18" r:id="rId3" xr:uid="{20A48621-5F9A-4D9C-8C99-AEBEC7A8DB92}"/>
    <hyperlink ref="J20" r:id="rId4" xr:uid="{5F47322E-26CC-42DE-90F5-81CF561F127A}"/>
    <hyperlink ref="J24" r:id="rId5" xr:uid="{F59CE905-16CC-4028-A744-D6DAC9B5A0C5}"/>
    <hyperlink ref="J25" r:id="rId6" xr:uid="{E0397D92-6B2E-41C3-A2A0-EB3685379F07}"/>
    <hyperlink ref="J14" r:id="rId7" xr:uid="{B84EC64E-737A-4B35-B8C9-03AACD126C1F}"/>
  </hyperlinks>
  <pageMargins left="0.7" right="0.7" top="0.75" bottom="0.75" header="0.3" footer="0.3"/>
  <pageSetup orientation="portrait" r:id="rId8"/>
  <tableParts count="1">
    <tablePart r:id="rId9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g E A A B Q S w M E F A A C A A g A p Z k d V x z I d W 6 l A A A A 9 g A A A B I A H A B D b 2 5 m a W c v U G F j a 2 F n Z S 5 4 b W w g o h g A K K A U A A A A A A A A A A A A A A A A A A A A A A A A A A A A h Y + 9 D o I w G E V f h X S n P 8 i g 5 K M k O r h I Y m J i X J t S o R G K o c X y b g 4 + k q 8 g R l E 3 x 3 v u G e 6 9 X 2 + Q D U 0 d X F R n d W t S x D B F g T K y L b Q p U 9 S 7 Y z h H G Y e t k C d R q m C U j U 0 G W 6 S o c u 6 c E O K 9 x 3 6 G 2 6 4 k E a W M H P L N T l a q E e g j 6 / 9 y q I 1 1 w k i F O O x f Y 3 i E G V v g m M a Y A p k g 5 N p 8 h W j c + 2 x / I K z 6 2 v W d 4 s q E 6 y W Q K Q J 5 f + A P U E s D B B Q A A g A I A K W Z H V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l m R 1 X D r p 3 F G E B A A B V A g A A E w A c A E Z v c m 1 1 b G F z L 1 N l Y 3 R p b 2 4 x L m 0 g o h g A K K A U A A A A A A A A A A A A A A A A A A A A A A A A A A A A b Z B N T 8 M w D I b v k / Y f r H D Z p F C J C T i A e k A t X x e + t n G h H E L r r U G p M z n u Y J r 2 3 8 n Y + B A j l 9 j v a 9 m P H b A U 6 w m G m / / g t N v p d k J t G C v Y U 2 e v 5 h 0 G 8 H g I M 8 M S F K T g U L o d i G / o W y 4 x K l m Y J 7 k v 2 w Z J e h f W Y Z J 5 k p i E n s p O i n F A D s U L U o 3 F L W H O d o 6 w D 6 M a Y U w x 5 m B l A X 4 C N 1 7 E 0 r Q 2 T X H J i D T z b 8 j F l e H q L e I U n y x f G e Q Y 7 J R C 8 U 1 Y / G F N y j B X f f 2 U o 7 O N F e R U a a U h 8 6 5 t K K R H G s 6 p 9 F U c m B 4 M j g Y a 7 l s v O J S F w / Q n T G 4 8 4 X N f b 1 b e U 3 f s m + h V c I W m i u j r i 4 z M S y z c O l u 9 t 7 m O h q e t f u b c s D T O c E i F 2 9 8 t s 9 r Q N H Y c L W b 4 0 2 7 E h s L E c 7 M B X p u h 9 8 9 8 v V y q B 5 w g I 5 U Y 9 5 N Y C I L v s t K w V I / G t b v q h f c y Y 0 u y 4 + R G T K g R d 5 1 7 W U T t m u T 4 M F n D r F b 9 b s f S v 0 u c f g B Q S w E C L Q A U A A I A C A C l m R 1 X H M h 1 b q U A A A D 2 A A A A E g A A A A A A A A A A A A A A A A A A A A A A Q 2 9 u Z m l n L 1 B h Y 2 t h Z 2 U u e G 1 s U E s B A i 0 A F A A C A A g A p Z k d V w / K 6 a u k A A A A 6 Q A A A B M A A A A A A A A A A A A A A A A A 8 Q A A A F t D b 2 5 0 Z W 5 0 X 1 R 5 c G V z X S 5 4 b W x Q S w E C L Q A U A A I A C A C l m R 1 X D r p 3 F G E B A A B V A g A A E w A A A A A A A A A A A A A A A A D i A Q A A R m 9 y b X V s Y X M v U 2 V j d G l v b j E u b V B L B Q Y A A A A A A w A D A M I A A A C Q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Q C w A A A A A A A O 4 K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p h e C U y M D I l M j B W N C U y M H B h c n R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Q W p h e F 8 y X 1 Y 0 X 3 B h c n R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Q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4 L T I 5 V D E 4 O j E z O j E w L j Q 3 M z E 5 N z d a I i A v P j x F b n R y e S B U e X B l P S J G a W x s Q 2 9 s d W 1 u V H l w Z X M i I F Z h b H V l P S J z Q m d Z R 0 J n T T 0 i I C 8 + P E V u d H J 5 I F R 5 c G U 9 I k Z p b G x D b 2 x 1 b W 5 O Y W 1 l c y I g V m F s d W U 9 I n N b J n F 1 b 3 Q 7 U m V m Z X J l b m N l J n F 1 b 3 Q 7 L C Z x d W 9 0 O 1 Z h b H V l J n F 1 b 3 Q 7 L C Z x d W 9 0 O 0 Z v b 3 R w c m l u d C Z x d W 9 0 O y w m c X V v d D t E Y X R h c 2 h l Z X Q m c X V v d D s s J n F 1 b 3 Q 7 U X R 5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W p h e C A y I F Y 0 I H B h c n R z L 0 F 1 d G 9 S Z W 1 v d m V k Q 2 9 s d W 1 u c z E u e 1 J l Z m V y Z W 5 j Z S w w f S Z x d W 9 0 O y w m c X V v d D t T Z W N 0 a W 9 u M S 9 B a m F 4 I D I g V j Q g c G F y d H M v Q X V 0 b 1 J l b W 9 2 Z W R D b 2 x 1 b W 5 z M S 5 7 V m F s d W U s M X 0 m c X V v d D s s J n F 1 b 3 Q 7 U 2 V j d G l v b j E v Q W p h e C A y I F Y 0 I H B h c n R z L 0 F 1 d G 9 S Z W 1 v d m V k Q 2 9 s d W 1 u c z E u e 0 Z v b 3 R w c m l u d C w y f S Z x d W 9 0 O y w m c X V v d D t T Z W N 0 a W 9 u M S 9 B a m F 4 I D I g V j Q g c G F y d H M v Q X V 0 b 1 J l b W 9 2 Z W R D b 2 x 1 b W 5 z M S 5 7 R G F 0 Y X N o Z W V 0 L D N 9 J n F 1 b 3 Q 7 L C Z x d W 9 0 O 1 N l Y 3 R p b 2 4 x L 0 F q Y X g g M i B W N C B w Y X J 0 c y 9 B d X R v U m V t b 3 Z l Z E N v b H V t b n M x L n t R d H k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Q W p h e C A y I F Y 0 I H B h c n R z L 0 F 1 d G 9 S Z W 1 v d m V k Q 2 9 s d W 1 u c z E u e 1 J l Z m V y Z W 5 j Z S w w f S Z x d W 9 0 O y w m c X V v d D t T Z W N 0 a W 9 u M S 9 B a m F 4 I D I g V j Q g c G F y d H M v Q X V 0 b 1 J l b W 9 2 Z W R D b 2 x 1 b W 5 z M S 5 7 V m F s d W U s M X 0 m c X V v d D s s J n F 1 b 3 Q 7 U 2 V j d G l v b j E v Q W p h e C A y I F Y 0 I H B h c n R z L 0 F 1 d G 9 S Z W 1 v d m V k Q 2 9 s d W 1 u c z E u e 0 Z v b 3 R w c m l u d C w y f S Z x d W 9 0 O y w m c X V v d D t T Z W N 0 a W 9 u M S 9 B a m F 4 I D I g V j Q g c G F y d H M v Q X V 0 b 1 J l b W 9 2 Z W R D b 2 x 1 b W 5 z M S 5 7 R G F 0 Y X N o Z W V 0 L D N 9 J n F 1 b 3 Q 7 L C Z x d W 9 0 O 1 N l Y 3 R p b 2 4 x L 0 F q Y X g g M i B W N C B w Y X J 0 c y 9 B d X R v U m V t b 3 Z l Z E N v b H V t b n M x L n t R d H k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q Y X g l M j A y J T I w V j Q l M j B w Y X J 0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a m F 4 J T I w M i U y M F Y 0 J T I w c G F y d H M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p h e C U y M D I l M j B W N C U y M H B h c n R z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F c t m 1 r r A + B H n o d L r w N L C 3 0 A A A A A A g A A A A A A E G Y A A A A B A A A g A A A A q T / R e y I e 7 1 7 p J d V 9 H H d 1 U 5 3 q x 0 w X w y g l N Z D G L C V 5 t / o A A A A A D o A A A A A C A A A g A A A A X + k V F + w y 0 X 5 G a f n T S d 3 Y b g V M c L a c L + 6 W + j A S 4 W G h C p 1 Q A A A A q n x 7 Y J j + z a u r y E R s V 2 W I w b B w 6 8 w 2 i t 2 8 j N c a J Y m A 2 X G 8 k 9 x R J 4 S L G 5 k a C O 8 3 M 5 M V b 5 M c M N l N o K f S c u Z g J l 1 4 7 L 2 z F 1 J n J 3 k / V 3 m L a S D R 3 b B A A A A A M V K Q + J V / c 1 6 H v Y e V z U t / V o Y O K u / 7 n O Z t e q S h W N s Q Q E K o b n a j N z b a l M N Y z B U Q 1 U V m F D I W l K j k c g n N U m o C c t B t y Q = = < / D a t a M a s h u p > 
</file>

<file path=customXml/itemProps1.xml><?xml version="1.0" encoding="utf-8"?>
<ds:datastoreItem xmlns:ds="http://schemas.openxmlformats.org/officeDocument/2006/customXml" ds:itemID="{6E268A07-89CE-479C-A4BB-0CBA786A01F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Ajax 2 V4 parts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Hepple</dc:creator>
  <cp:lastModifiedBy>Ben Hepple</cp:lastModifiedBy>
  <dcterms:created xsi:type="dcterms:W3CDTF">2023-08-29T18:12:15Z</dcterms:created>
  <dcterms:modified xsi:type="dcterms:W3CDTF">2023-10-03T11:24:35Z</dcterms:modified>
</cp:coreProperties>
</file>